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snfocos2-my.sharepoint.com/personal/karine_gillard_snfocos_fr/Documents/Documents/Karine Gillard/PARTAGE/a - SITE/Archives des publications/Lettre de la Michodière/2024/LM 23-2024/ADD/"/>
    </mc:Choice>
  </mc:AlternateContent>
  <xr:revisionPtr revIDLastSave="1" documentId="11_1A53CD84B572C84FA0C56993BE1CC6E06A0BC40C" xr6:coauthVersionLast="47" xr6:coauthVersionMax="47" xr10:uidLastSave="{0F739E44-E223-449E-89FC-609572DAFFD5}"/>
  <bookViews>
    <workbookView xWindow="-120" yWindow="-120" windowWidth="29040" windowHeight="15840" xr2:uid="{00000000-000D-0000-FFFF-FFFF00000000}"/>
  </bookViews>
  <sheets>
    <sheet name="Simulation" sheetId="2" r:id="rId1"/>
    <sheet name="Calcul" sheetId="1" state="hidden" r:id="rId2"/>
    <sheet name="Transfert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C6" i="5"/>
  <c r="E6" i="5"/>
  <c r="F6" i="5"/>
  <c r="G6" i="5"/>
  <c r="H6" i="5"/>
  <c r="I6" i="5"/>
  <c r="K6" i="5"/>
  <c r="B7" i="5"/>
  <c r="C7" i="5"/>
  <c r="F7" i="5"/>
  <c r="G7" i="5"/>
  <c r="H7" i="5"/>
  <c r="K7" i="5"/>
  <c r="B8" i="5"/>
  <c r="C8" i="5"/>
  <c r="F8" i="5"/>
  <c r="G8" i="5"/>
  <c r="H8" i="5"/>
  <c r="K8" i="5"/>
  <c r="B9" i="5"/>
  <c r="C9" i="5"/>
  <c r="F9" i="5"/>
  <c r="G9" i="5"/>
  <c r="H9" i="5"/>
  <c r="K9" i="5"/>
  <c r="B10" i="5"/>
  <c r="C10" i="5"/>
  <c r="F10" i="5"/>
  <c r="G10" i="5"/>
  <c r="H10" i="5"/>
  <c r="K10" i="5"/>
  <c r="B11" i="5"/>
  <c r="C11" i="5"/>
  <c r="F11" i="5"/>
  <c r="G11" i="5"/>
  <c r="H11" i="5"/>
  <c r="K11" i="5"/>
  <c r="B12" i="5"/>
  <c r="C12" i="5"/>
  <c r="F12" i="5"/>
  <c r="G12" i="5"/>
  <c r="H12" i="5"/>
  <c r="K12" i="5"/>
  <c r="B13" i="5"/>
  <c r="C13" i="5"/>
  <c r="D13" i="5"/>
  <c r="E13" i="5"/>
  <c r="F13" i="5"/>
  <c r="G13" i="5"/>
  <c r="H13" i="5"/>
  <c r="I13" i="5"/>
  <c r="J13" i="5"/>
  <c r="K13" i="5"/>
  <c r="B14" i="5"/>
  <c r="C14" i="5"/>
  <c r="D14" i="5"/>
  <c r="E14" i="5"/>
  <c r="F14" i="5"/>
  <c r="G14" i="5"/>
  <c r="H14" i="5"/>
  <c r="I14" i="5"/>
  <c r="J14" i="5"/>
  <c r="K14" i="5"/>
  <c r="B15" i="5"/>
  <c r="C15" i="5"/>
  <c r="D15" i="5"/>
  <c r="E15" i="5"/>
  <c r="F15" i="5"/>
  <c r="G15" i="5"/>
  <c r="H15" i="5"/>
  <c r="I15" i="5"/>
  <c r="J15" i="5"/>
  <c r="K15" i="5"/>
  <c r="B16" i="5"/>
  <c r="C16" i="5"/>
  <c r="D16" i="5"/>
  <c r="E16" i="5"/>
  <c r="F16" i="5"/>
  <c r="G16" i="5"/>
  <c r="H16" i="5"/>
  <c r="I16" i="5"/>
  <c r="J16" i="5"/>
  <c r="K16" i="5"/>
  <c r="B17" i="5"/>
  <c r="C17" i="5"/>
  <c r="F17" i="5"/>
  <c r="G17" i="5"/>
  <c r="H17" i="5"/>
  <c r="K17" i="5"/>
  <c r="B18" i="5"/>
  <c r="C18" i="5"/>
  <c r="F18" i="5"/>
  <c r="G18" i="5"/>
  <c r="H18" i="5"/>
  <c r="K18" i="5"/>
  <c r="B19" i="5"/>
  <c r="C19" i="5"/>
  <c r="D19" i="5"/>
  <c r="E19" i="5"/>
  <c r="F19" i="5"/>
  <c r="G19" i="5"/>
  <c r="H19" i="5"/>
  <c r="I19" i="5"/>
  <c r="J19" i="5"/>
  <c r="K19" i="5"/>
  <c r="B20" i="5"/>
  <c r="C20" i="5"/>
  <c r="F20" i="5"/>
  <c r="G20" i="5"/>
  <c r="H20" i="5"/>
  <c r="K20" i="5"/>
  <c r="G5" i="5"/>
  <c r="F5" i="5"/>
  <c r="H5" i="5"/>
  <c r="K5" i="5"/>
  <c r="C5" i="5"/>
  <c r="B5" i="5"/>
  <c r="D6" i="1"/>
  <c r="D7" i="1"/>
  <c r="D7" i="5" s="1"/>
  <c r="D8" i="1"/>
  <c r="D9" i="1"/>
  <c r="D9" i="5" s="1"/>
  <c r="D10" i="1"/>
  <c r="D10" i="5" s="1"/>
  <c r="D11" i="1"/>
  <c r="D12" i="1"/>
  <c r="D12" i="5" s="1"/>
  <c r="D13" i="1"/>
  <c r="D14" i="1"/>
  <c r="D15" i="1"/>
  <c r="D16" i="1"/>
  <c r="D17" i="1"/>
  <c r="D17" i="5" s="1"/>
  <c r="D18" i="1"/>
  <c r="D18" i="5" s="1"/>
  <c r="D19" i="1"/>
  <c r="D20" i="1"/>
  <c r="D5" i="1"/>
  <c r="E5" i="1" s="1"/>
  <c r="J5" i="1" s="1"/>
  <c r="I5" i="1" s="1"/>
  <c r="I5" i="5" s="1"/>
  <c r="E6" i="1"/>
  <c r="E7" i="1"/>
  <c r="E7" i="5" s="1"/>
  <c r="E8" i="1"/>
  <c r="E8" i="5" l="1"/>
  <c r="D8" i="5"/>
  <c r="J6" i="1"/>
  <c r="E10" i="1"/>
  <c r="E10" i="5" s="1"/>
  <c r="E17" i="1"/>
  <c r="E17" i="5" s="1"/>
  <c r="E13" i="1"/>
  <c r="E9" i="1"/>
  <c r="E9" i="5" s="1"/>
  <c r="E18" i="1"/>
  <c r="E18" i="5" s="1"/>
  <c r="D6" i="5"/>
  <c r="E20" i="1"/>
  <c r="E16" i="1"/>
  <c r="E12" i="1"/>
  <c r="E12" i="5" s="1"/>
  <c r="E14" i="1"/>
  <c r="J7" i="1"/>
  <c r="E19" i="1"/>
  <c r="E15" i="1"/>
  <c r="E11" i="1"/>
  <c r="J6" i="5"/>
  <c r="J5" i="5"/>
  <c r="E5" i="5"/>
  <c r="D5" i="5"/>
  <c r="E20" i="5"/>
  <c r="D20" i="5"/>
  <c r="J20" i="5"/>
  <c r="E11" i="5"/>
  <c r="H23" i="5"/>
  <c r="F16" i="2" s="1"/>
  <c r="D11" i="5"/>
  <c r="B23" i="5"/>
  <c r="G23" i="5"/>
  <c r="F15" i="2" s="1"/>
  <c r="F23" i="5"/>
  <c r="C23" i="5"/>
  <c r="K23" i="5"/>
  <c r="F20" i="2" s="1"/>
  <c r="J8" i="1"/>
  <c r="J8" i="5" l="1"/>
  <c r="J15" i="1"/>
  <c r="I7" i="1"/>
  <c r="J7" i="5"/>
  <c r="J12" i="1"/>
  <c r="J12" i="5" s="1"/>
  <c r="J20" i="1"/>
  <c r="J18" i="1"/>
  <c r="J18" i="5" s="1"/>
  <c r="J13" i="1"/>
  <c r="J10" i="1"/>
  <c r="J10" i="5" s="1"/>
  <c r="J11" i="1"/>
  <c r="J11" i="5" s="1"/>
  <c r="J19" i="1"/>
  <c r="J14" i="1"/>
  <c r="J16" i="1"/>
  <c r="J9" i="1"/>
  <c r="J9" i="5" s="1"/>
  <c r="J17" i="1"/>
  <c r="J17" i="5" s="1"/>
  <c r="I6" i="1"/>
  <c r="D23" i="5"/>
  <c r="E23" i="5"/>
  <c r="I8" i="1"/>
  <c r="I8" i="5" s="1"/>
  <c r="F7" i="2"/>
  <c r="F8" i="2" l="1"/>
  <c r="J23" i="5"/>
  <c r="F18" i="2" s="1"/>
  <c r="I15" i="1"/>
  <c r="I9" i="1"/>
  <c r="I14" i="1"/>
  <c r="I11" i="1"/>
  <c r="I13" i="1"/>
  <c r="I20" i="1"/>
  <c r="I7" i="5"/>
  <c r="I17" i="1"/>
  <c r="I16" i="1"/>
  <c r="I19" i="1"/>
  <c r="I10" i="1"/>
  <c r="I18" i="1"/>
  <c r="I12" i="1"/>
  <c r="M23" i="5" l="1"/>
  <c r="N23" i="5" s="1"/>
  <c r="I18" i="5"/>
  <c r="I17" i="5"/>
  <c r="I12" i="5"/>
  <c r="I10" i="5"/>
  <c r="I9" i="5"/>
  <c r="I11" i="5"/>
  <c r="I20" i="5"/>
  <c r="J13" i="2" l="1"/>
  <c r="K13" i="2"/>
  <c r="I23" i="5"/>
  <c r="F17" i="2" s="1"/>
</calcChain>
</file>

<file path=xl/sharedStrings.xml><?xml version="1.0" encoding="utf-8"?>
<sst xmlns="http://schemas.openxmlformats.org/spreadsheetml/2006/main" count="74" uniqueCount="42">
  <si>
    <t>1D</t>
  </si>
  <si>
    <t>2D</t>
  </si>
  <si>
    <t>Coeff base actuels</t>
  </si>
  <si>
    <t>Coeff base futurs</t>
  </si>
  <si>
    <t>Niveau</t>
  </si>
  <si>
    <t>Points de compétence</t>
  </si>
  <si>
    <t>Plafonds actuels</t>
  </si>
  <si>
    <t>Plafonds futurs</t>
  </si>
  <si>
    <t>Coeff total de rémunération actuel</t>
  </si>
  <si>
    <t>Coeff total de rémunération futur</t>
  </si>
  <si>
    <t>Points de compétence futurs</t>
  </si>
  <si>
    <t>3D</t>
  </si>
  <si>
    <t>4D</t>
  </si>
  <si>
    <t>1C</t>
  </si>
  <si>
    <t>2C</t>
  </si>
  <si>
    <t>3C</t>
  </si>
  <si>
    <t>4C</t>
  </si>
  <si>
    <t>1B</t>
  </si>
  <si>
    <t>2B</t>
  </si>
  <si>
    <t>3B</t>
  </si>
  <si>
    <t>4B</t>
  </si>
  <si>
    <t>1A</t>
  </si>
  <si>
    <t>2A</t>
  </si>
  <si>
    <t>3A</t>
  </si>
  <si>
    <t>4A</t>
  </si>
  <si>
    <t>SITUATION ACTUELLE</t>
  </si>
  <si>
    <t>SITUATION FUTURE</t>
  </si>
  <si>
    <t>Points de compétence actuels</t>
  </si>
  <si>
    <t>SITUATION FUTURE :</t>
  </si>
  <si>
    <r>
      <t xml:space="preserve"> votre niveau actuel                  </t>
    </r>
    <r>
      <rPr>
        <sz val="10"/>
        <color rgb="FFC00000"/>
        <rFont val="Calibri"/>
        <family val="2"/>
        <scheme val="minor"/>
      </rPr>
      <t>(utiliser le menu déroulant)</t>
    </r>
  </si>
  <si>
    <t>votre nombre de points de compétence</t>
  </si>
  <si>
    <r>
      <t>Renseignez</t>
    </r>
    <r>
      <rPr>
        <b/>
        <sz val="16"/>
        <color rgb="FFC00000"/>
        <rFont val="Calibri"/>
        <family val="2"/>
        <scheme val="minor"/>
      </rPr>
      <t xml:space="preserve"> :</t>
    </r>
  </si>
  <si>
    <t>Coefficient total avec points de compétence</t>
  </si>
  <si>
    <t>Coefficient de base</t>
  </si>
  <si>
    <t>en points</t>
  </si>
  <si>
    <t>Gain :</t>
  </si>
  <si>
    <t>en euros</t>
  </si>
  <si>
    <r>
      <rPr>
        <b/>
        <u/>
        <sz val="16"/>
        <color theme="1" tint="0.34998626667073579"/>
        <rFont val="Calibri"/>
        <family val="2"/>
        <scheme val="minor"/>
      </rPr>
      <t>Gain</t>
    </r>
    <r>
      <rPr>
        <b/>
        <sz val="16"/>
        <color theme="1" tint="0.34998626667073579"/>
        <rFont val="Calibri"/>
        <family val="2"/>
        <scheme val="minor"/>
      </rPr>
      <t xml:space="preserve"> :</t>
    </r>
  </si>
  <si>
    <t xml:space="preserve">Valeur du point  </t>
  </si>
  <si>
    <t>Plafond</t>
  </si>
  <si>
    <t>en € sur 14 mois</t>
  </si>
  <si>
    <r>
      <t xml:space="preserve">Coefficient de base actuel </t>
    </r>
    <r>
      <rPr>
        <b/>
        <sz val="11"/>
        <color theme="4" tint="-0.499984740745262"/>
        <rFont val="Calibri"/>
        <family val="2"/>
        <scheme val="minor"/>
      </rPr>
      <t xml:space="preserve"> (+1,65% - accord du 10/04/2013)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</si>
</sst>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Liberation Sans"/>
    </font>
    <font>
      <i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20"/>
      <color rgb="FF314D1F"/>
      <name val="Calibri"/>
      <family val="2"/>
      <scheme val="minor"/>
    </font>
    <font>
      <b/>
      <sz val="14"/>
      <color rgb="FF314D1F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13"/>
      <color theme="2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i/>
      <sz val="14"/>
      <color rgb="FF314D1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/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  <protection hidden="1"/>
    </xf>
    <xf numFmtId="0" fontId="0" fillId="2" borderId="6" xfId="0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164" fontId="12" fillId="0" borderId="26" xfId="0" applyNumberFormat="1" applyFont="1" applyBorder="1" applyAlignment="1" applyProtection="1">
      <alignment horizontal="center" vertical="center"/>
      <protection hidden="1"/>
    </xf>
    <xf numFmtId="164" fontId="12" fillId="0" borderId="27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0" fontId="13" fillId="5" borderId="36" xfId="0" applyFont="1" applyFill="1" applyBorder="1" applyProtection="1">
      <protection hidden="1"/>
    </xf>
    <xf numFmtId="0" fontId="13" fillId="5" borderId="37" xfId="0" applyFont="1" applyFill="1" applyBorder="1" applyProtection="1">
      <protection hidden="1"/>
    </xf>
    <xf numFmtId="0" fontId="13" fillId="5" borderId="38" xfId="0" applyFont="1" applyFill="1" applyBorder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13" fillId="5" borderId="39" xfId="0" applyFont="1" applyFill="1" applyBorder="1" applyProtection="1">
      <protection hidden="1"/>
    </xf>
    <xf numFmtId="0" fontId="13" fillId="5" borderId="40" xfId="0" applyFont="1" applyFill="1" applyBorder="1" applyProtection="1">
      <protection hidden="1"/>
    </xf>
    <xf numFmtId="0" fontId="13" fillId="5" borderId="0" xfId="0" applyFont="1" applyFill="1" applyProtection="1">
      <protection hidden="1"/>
    </xf>
    <xf numFmtId="0" fontId="14" fillId="5" borderId="0" xfId="0" applyFont="1" applyFill="1" applyProtection="1">
      <protection hidden="1"/>
    </xf>
    <xf numFmtId="0" fontId="24" fillId="5" borderId="44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164" fontId="24" fillId="5" borderId="44" xfId="0" applyNumberFormat="1" applyFont="1" applyFill="1" applyBorder="1" applyAlignment="1" applyProtection="1">
      <alignment horizontal="center" vertical="center"/>
      <protection hidden="1"/>
    </xf>
    <xf numFmtId="164" fontId="24" fillId="5" borderId="44" xfId="0" applyNumberFormat="1" applyFont="1" applyFill="1" applyBorder="1" applyAlignment="1" applyProtection="1">
      <alignment horizontal="center" vertical="center" wrapText="1"/>
      <protection hidden="1"/>
    </xf>
    <xf numFmtId="164" fontId="24" fillId="5" borderId="48" xfId="0" applyNumberFormat="1" applyFont="1" applyFill="1" applyBorder="1" applyAlignment="1" applyProtection="1">
      <alignment horizontal="center" vertical="center" wrapText="1"/>
      <protection hidden="1"/>
    </xf>
    <xf numFmtId="164" fontId="28" fillId="5" borderId="44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41" xfId="0" applyFont="1" applyFill="1" applyBorder="1" applyProtection="1">
      <protection hidden="1"/>
    </xf>
    <xf numFmtId="0" fontId="13" fillId="5" borderId="42" xfId="0" applyFont="1" applyFill="1" applyBorder="1" applyProtection="1">
      <protection hidden="1"/>
    </xf>
    <xf numFmtId="0" fontId="13" fillId="5" borderId="43" xfId="0" applyFont="1" applyFill="1" applyBorder="1" applyProtection="1">
      <protection hidden="1"/>
    </xf>
    <xf numFmtId="0" fontId="26" fillId="0" borderId="46" xfId="0" applyFont="1" applyBorder="1" applyAlignment="1" applyProtection="1">
      <alignment horizontal="center" vertical="center"/>
      <protection locked="0" hidden="1"/>
    </xf>
    <xf numFmtId="0" fontId="18" fillId="0" borderId="35" xfId="0" applyFont="1" applyBorder="1" applyAlignment="1" applyProtection="1">
      <alignment horizontal="center" vertical="center"/>
      <protection locked="0" hidden="1"/>
    </xf>
    <xf numFmtId="0" fontId="0" fillId="4" borderId="1" xfId="0" applyFill="1" applyBorder="1"/>
    <xf numFmtId="164" fontId="21" fillId="3" borderId="45" xfId="0" applyNumberFormat="1" applyFont="1" applyFill="1" applyBorder="1" applyAlignment="1" applyProtection="1">
      <alignment horizontal="center"/>
      <protection hidden="1"/>
    </xf>
    <xf numFmtId="3" fontId="25" fillId="3" borderId="45" xfId="0" applyNumberFormat="1" applyFont="1" applyFill="1" applyBorder="1" applyAlignment="1" applyProtection="1">
      <alignment horizontal="center"/>
      <protection hidden="1"/>
    </xf>
    <xf numFmtId="0" fontId="17" fillId="5" borderId="0" xfId="0" applyFont="1" applyFill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47" xfId="0" applyFont="1" applyBorder="1" applyAlignment="1" applyProtection="1">
      <alignment horizontal="right" vertical="center"/>
      <protection hidden="1"/>
    </xf>
    <xf numFmtId="0" fontId="27" fillId="5" borderId="0" xfId="0" applyFont="1" applyFill="1" applyAlignment="1" applyProtection="1">
      <alignment horizontal="left" vertical="center" wrapText="1"/>
      <protection hidden="1"/>
    </xf>
    <xf numFmtId="0" fontId="16" fillId="5" borderId="0" xfId="0" applyFont="1" applyFill="1" applyAlignment="1" applyProtection="1">
      <alignment horizontal="left" vertical="center" wrapText="1"/>
      <protection hidden="1"/>
    </xf>
    <xf numFmtId="0" fontId="15" fillId="5" borderId="0" xfId="0" applyFont="1" applyFill="1" applyAlignment="1" applyProtection="1">
      <alignment horizontal="left" vertical="center"/>
      <protection hidden="1"/>
    </xf>
    <xf numFmtId="0" fontId="17" fillId="5" borderId="0" xfId="0" applyFont="1" applyFill="1" applyAlignment="1" applyProtection="1">
      <alignment horizontal="left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23" fillId="5" borderId="0" xfId="0" applyFont="1" applyFill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vertical="center" wrapText="1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4" xfId="0" applyFont="1" applyBorder="1" applyAlignment="1" applyProtection="1">
      <alignment horizontal="left" vertical="center" wrapText="1"/>
      <protection hidden="1"/>
    </xf>
    <xf numFmtId="0" fontId="7" fillId="0" borderId="25" xfId="0" applyFont="1" applyBorder="1" applyAlignment="1" applyProtection="1">
      <alignment horizontal="left" vertical="center" wrapText="1"/>
      <protection hidden="1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4D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</xdr:row>
      <xdr:rowOff>104776</xdr:rowOff>
    </xdr:from>
    <xdr:to>
      <xdr:col>3</xdr:col>
      <xdr:colOff>742950</xdr:colOff>
      <xdr:row>4</xdr:row>
      <xdr:rowOff>19051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76450" y="1247776"/>
          <a:ext cx="409575" cy="285750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438150</xdr:colOff>
      <xdr:row>3</xdr:row>
      <xdr:rowOff>76200</xdr:rowOff>
    </xdr:from>
    <xdr:to>
      <xdr:col>5</xdr:col>
      <xdr:colOff>866775</xdr:colOff>
      <xdr:row>4</xdr:row>
      <xdr:rowOff>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86150" y="1219200"/>
          <a:ext cx="428625" cy="2952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47624</xdr:colOff>
      <xdr:row>2</xdr:row>
      <xdr:rowOff>515873</xdr:rowOff>
    </xdr:from>
    <xdr:to>
      <xdr:col>5</xdr:col>
      <xdr:colOff>1219198</xdr:colOff>
      <xdr:row>3</xdr:row>
      <xdr:rowOff>85724</xdr:rowOff>
    </xdr:to>
    <xdr:sp macro="" textlink="">
      <xdr:nvSpPr>
        <xdr:cNvPr id="7" name="Parenthèse ferman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3234498" y="-137351"/>
          <a:ext cx="255651" cy="2476499"/>
        </a:xfrm>
        <a:prstGeom prst="rightBracket">
          <a:avLst/>
        </a:prstGeom>
        <a:ln w="2540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47625</xdr:colOff>
      <xdr:row>7</xdr:row>
      <xdr:rowOff>257175</xdr:rowOff>
    </xdr:from>
    <xdr:to>
      <xdr:col>8</xdr:col>
      <xdr:colOff>228600</xdr:colOff>
      <xdr:row>12</xdr:row>
      <xdr:rowOff>95250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781550" y="2695575"/>
          <a:ext cx="1371600" cy="752475"/>
        </a:xfrm>
        <a:prstGeom prst="straightConnector1">
          <a:avLst/>
        </a:prstGeom>
        <a:ln w="50800">
          <a:solidFill>
            <a:schemeClr val="tx1">
              <a:lumMod val="50000"/>
              <a:lumOff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1171575</xdr:colOff>
      <xdr:row>13</xdr:row>
      <xdr:rowOff>47627</xdr:rowOff>
    </xdr:from>
    <xdr:to>
      <xdr:col>9</xdr:col>
      <xdr:colOff>0</xdr:colOff>
      <xdr:row>17</xdr:row>
      <xdr:rowOff>219075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4343400" y="3562352"/>
          <a:ext cx="1905000" cy="1228723"/>
        </a:xfrm>
        <a:prstGeom prst="straightConnector1">
          <a:avLst/>
        </a:prstGeom>
        <a:ln w="50800">
          <a:solidFill>
            <a:schemeClr val="tx1">
              <a:lumMod val="50000"/>
              <a:lumOff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266700</xdr:colOff>
      <xdr:row>0</xdr:row>
      <xdr:rowOff>38100</xdr:rowOff>
    </xdr:from>
    <xdr:to>
      <xdr:col>0</xdr:col>
      <xdr:colOff>1166495</xdr:colOff>
      <xdr:row>3</xdr:row>
      <xdr:rowOff>206375</xdr:rowOff>
    </xdr:to>
    <xdr:pic>
      <xdr:nvPicPr>
        <xdr:cNvPr id="10" name="Image 9" descr="C:\Users\Florence\AppData\Local\Packages\Microsoft.Windows.Photos_8wekyb3d8bbwe\TempState\ShareServiceTempFolder\Logo-SNFOCOS-FINAL3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899795" cy="1311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showGridLines="0" tabSelected="1" workbookViewId="0">
      <selection activeCell="O6" sqref="O6"/>
    </sheetView>
  </sheetViews>
  <sheetFormatPr baseColWidth="10" defaultRowHeight="15"/>
  <cols>
    <col min="1" max="1" width="18.42578125" customWidth="1"/>
    <col min="2" max="2" width="2.7109375" customWidth="1"/>
    <col min="3" max="3" width="11.42578125" customWidth="1"/>
    <col min="4" max="4" width="15.42578125" customWidth="1"/>
    <col min="5" max="5" width="4.140625" customWidth="1"/>
    <col min="6" max="6" width="18.85546875" customWidth="1"/>
    <col min="7" max="7" width="3.7109375" customWidth="1"/>
    <col min="8" max="8" width="14.140625" customWidth="1"/>
    <col min="9" max="9" width="4.140625" customWidth="1"/>
    <col min="10" max="10" width="16.140625" customWidth="1"/>
    <col min="11" max="11" width="19.140625" customWidth="1"/>
  </cols>
  <sheetData>
    <row r="1" spans="1:13" ht="14.25" customHeight="1" thickBo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1.75" thickBot="1">
      <c r="A2" s="54"/>
      <c r="B2" s="54"/>
      <c r="C2" s="54"/>
      <c r="D2" s="97" t="s">
        <v>31</v>
      </c>
      <c r="E2" s="97"/>
      <c r="F2" s="97"/>
      <c r="G2" s="54"/>
      <c r="H2" s="54"/>
      <c r="I2" s="88" t="s">
        <v>38</v>
      </c>
      <c r="J2" s="89"/>
      <c r="K2" s="82">
        <v>7.6093900000000003</v>
      </c>
      <c r="L2" s="54"/>
      <c r="M2" s="54"/>
    </row>
    <row r="3" spans="1:13" ht="54" customHeight="1">
      <c r="A3" s="54"/>
      <c r="B3" s="54"/>
      <c r="C3" s="54"/>
      <c r="D3" s="55" t="s">
        <v>29</v>
      </c>
      <c r="E3" s="54"/>
      <c r="F3" s="55" t="s">
        <v>30</v>
      </c>
      <c r="G3" s="54"/>
      <c r="H3" s="54"/>
      <c r="I3" s="54"/>
      <c r="J3" s="54"/>
      <c r="K3" s="54"/>
      <c r="L3" s="54"/>
      <c r="M3" s="54"/>
    </row>
    <row r="4" spans="1:13" ht="24.75" customHeight="1" thickBot="1">
      <c r="A4" s="54"/>
      <c r="B4" s="54"/>
      <c r="C4" s="54"/>
      <c r="D4" s="56"/>
      <c r="E4" s="54"/>
      <c r="F4" s="56"/>
      <c r="G4" s="54"/>
      <c r="H4" s="54"/>
      <c r="I4" s="54"/>
      <c r="J4" s="54"/>
      <c r="K4" s="54"/>
      <c r="L4" s="54"/>
      <c r="M4" s="54"/>
    </row>
    <row r="5" spans="1:13" s="34" customFormat="1" ht="22.5" customHeight="1" thickBot="1">
      <c r="A5" s="57"/>
      <c r="B5" s="57"/>
      <c r="C5" s="57"/>
      <c r="D5" s="83"/>
      <c r="E5" s="58"/>
      <c r="F5" s="83"/>
      <c r="G5" s="58"/>
      <c r="H5" s="57"/>
      <c r="I5" s="57"/>
      <c r="J5" s="57"/>
      <c r="K5" s="57"/>
      <c r="L5" s="57"/>
      <c r="M5" s="57"/>
    </row>
    <row r="6" spans="1:13" s="34" customFormat="1" ht="23.25" customHeight="1" thickBot="1">
      <c r="A6" s="57"/>
      <c r="B6" s="57"/>
      <c r="C6" s="57"/>
      <c r="D6" s="36"/>
      <c r="E6" s="58"/>
      <c r="F6" s="36"/>
      <c r="G6" s="58"/>
      <c r="H6" s="57"/>
      <c r="I6" s="57"/>
      <c r="J6" s="57"/>
      <c r="K6" s="57"/>
      <c r="L6" s="57"/>
      <c r="M6" s="57"/>
    </row>
    <row r="7" spans="1:13" s="35" customFormat="1" ht="32.1" customHeight="1">
      <c r="A7" s="58"/>
      <c r="B7" s="58"/>
      <c r="C7" s="101" t="s">
        <v>41</v>
      </c>
      <c r="D7" s="102"/>
      <c r="E7" s="103"/>
      <c r="F7" s="59" t="str">
        <f>Transfert!$C$23</f>
        <v/>
      </c>
      <c r="G7" s="58"/>
      <c r="H7" s="58"/>
      <c r="I7" s="36"/>
      <c r="J7" s="58"/>
      <c r="K7" s="58"/>
      <c r="L7" s="58"/>
      <c r="M7" s="58"/>
    </row>
    <row r="8" spans="1:13" s="35" customFormat="1" ht="32.1" customHeight="1" thickBot="1">
      <c r="A8" s="58"/>
      <c r="B8" s="58"/>
      <c r="C8" s="99" t="s">
        <v>32</v>
      </c>
      <c r="D8" s="100"/>
      <c r="E8" s="100"/>
      <c r="F8" s="60" t="str">
        <f>Transfert!$E$23</f>
        <v/>
      </c>
      <c r="G8" s="58"/>
      <c r="H8" s="36"/>
      <c r="I8" s="36"/>
      <c r="J8" s="58"/>
      <c r="K8" s="58"/>
      <c r="L8" s="58"/>
      <c r="M8" s="58"/>
    </row>
    <row r="9" spans="1:13" s="35" customFormat="1" ht="15" customHeight="1">
      <c r="A9" s="58"/>
      <c r="B9" s="58"/>
      <c r="C9" s="61"/>
      <c r="D9" s="61"/>
      <c r="E9" s="61"/>
      <c r="F9" s="62"/>
      <c r="G9" s="58"/>
      <c r="H9" s="36"/>
      <c r="I9" s="36"/>
      <c r="J9" s="94" t="s">
        <v>37</v>
      </c>
      <c r="K9" s="94"/>
      <c r="L9" s="58"/>
      <c r="M9" s="58"/>
    </row>
    <row r="10" spans="1:13" s="35" customFormat="1" ht="8.25" customHeight="1">
      <c r="A10" s="58"/>
      <c r="B10" s="58"/>
      <c r="C10" s="61"/>
      <c r="D10" s="61"/>
      <c r="E10" s="61"/>
      <c r="F10" s="62"/>
      <c r="G10" s="58"/>
      <c r="H10" s="36"/>
      <c r="I10" s="36"/>
      <c r="J10" s="96" t="s">
        <v>34</v>
      </c>
      <c r="K10" s="95" t="s">
        <v>40</v>
      </c>
      <c r="L10" s="58"/>
      <c r="M10" s="58"/>
    </row>
    <row r="11" spans="1:13" ht="8.25" customHeight="1" thickBot="1">
      <c r="A11" s="54"/>
      <c r="B11" s="54"/>
      <c r="C11" s="54"/>
      <c r="D11" s="63"/>
      <c r="E11" s="54"/>
      <c r="F11" s="54"/>
      <c r="G11" s="54"/>
      <c r="H11" s="54"/>
      <c r="I11" s="57"/>
      <c r="J11" s="96"/>
      <c r="K11" s="95"/>
      <c r="L11" s="54"/>
      <c r="M11" s="54"/>
    </row>
    <row r="12" spans="1:13" ht="4.5" customHeight="1" thickBot="1">
      <c r="A12" s="64"/>
      <c r="B12" s="65"/>
      <c r="C12" s="66"/>
      <c r="D12" s="66"/>
      <c r="E12" s="66"/>
      <c r="F12" s="66"/>
      <c r="G12" s="67"/>
      <c r="H12" s="54"/>
      <c r="I12" s="57"/>
      <c r="J12" s="68"/>
      <c r="K12" s="68"/>
      <c r="L12" s="54"/>
      <c r="M12" s="54"/>
    </row>
    <row r="13" spans="1:13" ht="24.75" customHeight="1" thickTop="1" thickBot="1">
      <c r="A13" s="64"/>
      <c r="B13" s="69"/>
      <c r="C13" s="98" t="s">
        <v>28</v>
      </c>
      <c r="D13" s="98"/>
      <c r="E13" s="98"/>
      <c r="F13" s="98"/>
      <c r="G13" s="70"/>
      <c r="H13" s="54"/>
      <c r="I13" s="57"/>
      <c r="J13" s="85" t="str">
        <f>Transfert!$M$23</f>
        <v/>
      </c>
      <c r="K13" s="86" t="str">
        <f>Transfert!$N$23</f>
        <v/>
      </c>
      <c r="L13" s="54"/>
      <c r="M13" s="54"/>
    </row>
    <row r="14" spans="1:13" ht="9" customHeight="1" thickTop="1">
      <c r="A14" s="64"/>
      <c r="B14" s="69"/>
      <c r="C14" s="71"/>
      <c r="D14" s="72"/>
      <c r="E14" s="71"/>
      <c r="F14" s="71"/>
      <c r="G14" s="70"/>
      <c r="H14" s="54"/>
      <c r="I14" s="57"/>
      <c r="J14" s="54"/>
      <c r="K14" s="54"/>
      <c r="L14" s="54"/>
      <c r="M14" s="54"/>
    </row>
    <row r="15" spans="1:13" ht="24.95" customHeight="1">
      <c r="A15" s="64"/>
      <c r="B15" s="69"/>
      <c r="C15" s="92" t="s">
        <v>4</v>
      </c>
      <c r="D15" s="92"/>
      <c r="E15" s="92"/>
      <c r="F15" s="73" t="str">
        <f>Transfert!$G$23</f>
        <v/>
      </c>
      <c r="G15" s="70"/>
      <c r="H15" s="54"/>
      <c r="I15" s="74"/>
      <c r="J15" s="54"/>
      <c r="K15" s="54"/>
      <c r="L15" s="54"/>
      <c r="M15" s="54"/>
    </row>
    <row r="16" spans="1:13" ht="24.95" customHeight="1">
      <c r="A16" s="64"/>
      <c r="B16" s="69"/>
      <c r="C16" s="91" t="s">
        <v>33</v>
      </c>
      <c r="D16" s="91"/>
      <c r="E16" s="91"/>
      <c r="F16" s="75" t="str">
        <f>Transfert!$H$23</f>
        <v/>
      </c>
      <c r="G16" s="70"/>
      <c r="H16" s="54"/>
      <c r="I16" s="54"/>
      <c r="J16" s="54"/>
      <c r="K16" s="54"/>
      <c r="L16" s="54"/>
      <c r="M16" s="54"/>
    </row>
    <row r="17" spans="1:13" ht="24.95" customHeight="1">
      <c r="A17" s="64"/>
      <c r="B17" s="69"/>
      <c r="C17" s="91" t="s">
        <v>5</v>
      </c>
      <c r="D17" s="91"/>
      <c r="E17" s="91"/>
      <c r="F17" s="76" t="str">
        <f>Transfert!$I$23</f>
        <v/>
      </c>
      <c r="G17" s="70"/>
      <c r="H17" s="54"/>
      <c r="I17" s="54"/>
      <c r="J17" s="54"/>
      <c r="K17" s="54"/>
      <c r="L17" s="54"/>
      <c r="M17" s="54"/>
    </row>
    <row r="18" spans="1:13" ht="29.25" customHeight="1">
      <c r="A18" s="64"/>
      <c r="B18" s="69"/>
      <c r="C18" s="93" t="s">
        <v>32</v>
      </c>
      <c r="D18" s="93"/>
      <c r="E18" s="93"/>
      <c r="F18" s="76" t="str">
        <f>Transfert!$J$23</f>
        <v/>
      </c>
      <c r="G18" s="70"/>
      <c r="H18" s="54"/>
      <c r="I18" s="54"/>
      <c r="J18" s="54"/>
      <c r="K18" s="54"/>
      <c r="L18" s="54"/>
      <c r="M18" s="54"/>
    </row>
    <row r="19" spans="1:13" ht="8.25" customHeight="1">
      <c r="A19" s="64"/>
      <c r="B19" s="69"/>
      <c r="C19" s="87"/>
      <c r="D19" s="87"/>
      <c r="E19" s="87"/>
      <c r="F19" s="77"/>
      <c r="G19" s="70"/>
      <c r="H19" s="54"/>
      <c r="I19" s="54"/>
      <c r="J19" s="54"/>
      <c r="K19" s="54"/>
      <c r="L19" s="54"/>
      <c r="M19" s="54"/>
    </row>
    <row r="20" spans="1:13" ht="24.95" customHeight="1">
      <c r="A20" s="64"/>
      <c r="B20" s="69"/>
      <c r="C20" s="90" t="s">
        <v>39</v>
      </c>
      <c r="D20" s="90"/>
      <c r="E20" s="90"/>
      <c r="F20" s="78" t="str">
        <f>Transfert!$K$23</f>
        <v/>
      </c>
      <c r="G20" s="70"/>
      <c r="H20" s="54"/>
      <c r="I20" s="54"/>
      <c r="J20" s="54"/>
      <c r="K20" s="54"/>
      <c r="L20" s="54"/>
      <c r="M20" s="54"/>
    </row>
    <row r="21" spans="1:13" ht="7.5" customHeight="1" thickBot="1">
      <c r="A21" s="64"/>
      <c r="B21" s="79"/>
      <c r="C21" s="80"/>
      <c r="D21" s="80"/>
      <c r="E21" s="80"/>
      <c r="F21" s="80"/>
      <c r="G21" s="81"/>
      <c r="H21" s="54"/>
      <c r="I21" s="54"/>
      <c r="J21" s="54"/>
      <c r="K21" s="54"/>
      <c r="L21" s="54"/>
      <c r="M21" s="54"/>
    </row>
    <row r="22" spans="1:13">
      <c r="A22" s="64"/>
      <c r="B22" s="64"/>
      <c r="C22" s="64"/>
      <c r="D22" s="64"/>
      <c r="E22" s="64"/>
      <c r="F22" s="64"/>
      <c r="G22" s="64"/>
      <c r="H22" s="54"/>
      <c r="I22" s="54"/>
      <c r="J22" s="54"/>
      <c r="K22" s="54"/>
      <c r="L22" s="54"/>
      <c r="M22" s="54"/>
    </row>
    <row r="23" spans="1:1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</sheetData>
  <sheetProtection algorithmName="SHA-512" hashValue="kyVH9bWiIxgVF9sCHNYxm3xAkxym+QwZ9pMTY106f7RUw6TPQKp+qzH/TL6XeK5y6XHpHwk1RsDM3AhYuy+ZRg==" saltValue="N7c/jQa9b27Z2vcnw7J09g==" spinCount="100000" sheet="1" objects="1" scenarios="1"/>
  <mergeCells count="13">
    <mergeCell ref="I2:J2"/>
    <mergeCell ref="C20:E20"/>
    <mergeCell ref="C16:E16"/>
    <mergeCell ref="C17:E17"/>
    <mergeCell ref="C15:E15"/>
    <mergeCell ref="C18:E18"/>
    <mergeCell ref="J9:K9"/>
    <mergeCell ref="K10:K11"/>
    <mergeCell ref="J10:J11"/>
    <mergeCell ref="D2:F2"/>
    <mergeCell ref="C13:F13"/>
    <mergeCell ref="C8:E8"/>
    <mergeCell ref="C7:E7"/>
  </mergeCells>
  <pageMargins left="0.7" right="0.7" top="0.75" bottom="0.75" header="0.3" footer="0.3"/>
  <pageSetup paperSize="9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Calcul!$B$4:$B$20</xm:f>
          </x14:formula1>
          <xm:sqref>D5:D6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1"/>
  <sheetViews>
    <sheetView workbookViewId="0">
      <selection activeCell="B5" sqref="B5"/>
    </sheetView>
  </sheetViews>
  <sheetFormatPr baseColWidth="10" defaultRowHeight="15"/>
  <cols>
    <col min="2" max="2" width="7.7109375" style="7" customWidth="1"/>
    <col min="3" max="3" width="10.85546875" style="7" customWidth="1"/>
    <col min="4" max="4" width="12.140625" style="7" customWidth="1"/>
    <col min="5" max="5" width="13.42578125" style="8" customWidth="1"/>
    <col min="6" max="6" width="10" style="9" customWidth="1"/>
    <col min="7" max="7" width="7.7109375" style="7" customWidth="1"/>
    <col min="8" max="9" width="11.7109375" style="7" customWidth="1"/>
    <col min="10" max="10" width="14.28515625" style="10" customWidth="1"/>
    <col min="11" max="11" width="11.42578125" style="7"/>
  </cols>
  <sheetData>
    <row r="1" spans="2:11" ht="15.75" thickBot="1"/>
    <row r="2" spans="2:11" ht="15.75" thickBot="1">
      <c r="B2" s="104" t="s">
        <v>25</v>
      </c>
      <c r="C2" s="105"/>
      <c r="D2" s="105"/>
      <c r="E2" s="105"/>
      <c r="F2" s="106"/>
      <c r="G2" s="107" t="s">
        <v>26</v>
      </c>
      <c r="H2" s="108"/>
      <c r="I2" s="108"/>
      <c r="J2" s="108"/>
      <c r="K2" s="109"/>
    </row>
    <row r="3" spans="2:11" s="2" customFormat="1" ht="57.75" customHeight="1" thickBot="1">
      <c r="B3" s="5" t="s">
        <v>4</v>
      </c>
      <c r="C3" s="16" t="s">
        <v>2</v>
      </c>
      <c r="D3" s="6" t="s">
        <v>27</v>
      </c>
      <c r="E3" s="17" t="s">
        <v>8</v>
      </c>
      <c r="F3" s="18" t="s">
        <v>6</v>
      </c>
      <c r="G3" s="19" t="s">
        <v>4</v>
      </c>
      <c r="H3" s="20" t="s">
        <v>3</v>
      </c>
      <c r="I3" s="21" t="s">
        <v>10</v>
      </c>
      <c r="J3" s="22" t="s">
        <v>9</v>
      </c>
      <c r="K3" s="31" t="s">
        <v>7</v>
      </c>
    </row>
    <row r="4" spans="2:11" s="2" customFormat="1" ht="6.75" customHeight="1"/>
    <row r="5" spans="2:11">
      <c r="B5" s="27" t="s">
        <v>0</v>
      </c>
      <c r="C5" s="4">
        <v>569.20000000000005</v>
      </c>
      <c r="D5" s="11">
        <f>IF(Simulation!$D$5=Calcul!$B5,Simulation!$F$5,0)</f>
        <v>0</v>
      </c>
      <c r="E5" s="12">
        <f>C5+D5</f>
        <v>569.20000000000005</v>
      </c>
      <c r="F5" s="13">
        <v>749</v>
      </c>
      <c r="G5" s="37" t="s">
        <v>13</v>
      </c>
      <c r="H5" s="23">
        <v>655</v>
      </c>
      <c r="I5" s="24">
        <f>MAX(0,J5-H5)</f>
        <v>0</v>
      </c>
      <c r="J5" s="25">
        <f>MIN(MAX(H5,E5),K5)</f>
        <v>655</v>
      </c>
      <c r="K5" s="32">
        <v>940</v>
      </c>
    </row>
    <row r="6" spans="2:11">
      <c r="B6" s="28" t="s">
        <v>1</v>
      </c>
      <c r="C6" s="3">
        <v>587.5</v>
      </c>
      <c r="D6" s="11">
        <f>IF(Simulation!$D$5=Calcul!$B6,Simulation!$F$5,0)</f>
        <v>0</v>
      </c>
      <c r="E6" s="14">
        <f t="shared" ref="E6:E20" si="0">C6+D6</f>
        <v>587.5</v>
      </c>
      <c r="F6" s="15">
        <v>772</v>
      </c>
      <c r="G6" s="29" t="s">
        <v>14</v>
      </c>
      <c r="H6" s="26">
        <v>672</v>
      </c>
      <c r="I6" s="24">
        <f t="shared" ref="I6:I20" si="1">MAX(0,J6-H6)</f>
        <v>0</v>
      </c>
      <c r="J6" s="25">
        <f t="shared" ref="J6:J20" si="2">MIN(MAX(H6,E6),K6)</f>
        <v>672</v>
      </c>
      <c r="K6" s="33">
        <v>960</v>
      </c>
    </row>
    <row r="7" spans="2:11">
      <c r="B7" s="28" t="s">
        <v>11</v>
      </c>
      <c r="C7" s="3">
        <v>639.4</v>
      </c>
      <c r="D7" s="11">
        <f>IF(Simulation!$D$5=Calcul!$B7,Simulation!$F$5,0)</f>
        <v>0</v>
      </c>
      <c r="E7" s="14">
        <f t="shared" si="0"/>
        <v>639.4</v>
      </c>
      <c r="F7" s="15">
        <v>835</v>
      </c>
      <c r="G7" s="29" t="s">
        <v>15</v>
      </c>
      <c r="H7" s="26">
        <v>723</v>
      </c>
      <c r="I7" s="24">
        <f t="shared" si="1"/>
        <v>0</v>
      </c>
      <c r="J7" s="25">
        <f t="shared" si="2"/>
        <v>723</v>
      </c>
      <c r="K7" s="33">
        <v>1030</v>
      </c>
    </row>
    <row r="8" spans="2:11">
      <c r="B8" s="28" t="s">
        <v>12</v>
      </c>
      <c r="C8" s="3">
        <v>734.9</v>
      </c>
      <c r="D8" s="11">
        <f>IF(Simulation!$D$5=Calcul!$B8,Simulation!$F$5,0)</f>
        <v>0</v>
      </c>
      <c r="E8" s="14">
        <f t="shared" si="0"/>
        <v>734.9</v>
      </c>
      <c r="F8" s="15">
        <v>953</v>
      </c>
      <c r="G8" s="29" t="s">
        <v>16</v>
      </c>
      <c r="H8" s="26">
        <v>834</v>
      </c>
      <c r="I8" s="24">
        <f t="shared" si="1"/>
        <v>0</v>
      </c>
      <c r="J8" s="25">
        <f t="shared" si="2"/>
        <v>834</v>
      </c>
      <c r="K8" s="33">
        <v>1160</v>
      </c>
    </row>
    <row r="9" spans="2:11">
      <c r="B9" s="28" t="s">
        <v>13</v>
      </c>
      <c r="C9" s="3">
        <v>639.4</v>
      </c>
      <c r="D9" s="11">
        <f>IF(Simulation!$D$5=Calcul!$B9,Simulation!$F$5,0)</f>
        <v>0</v>
      </c>
      <c r="E9" s="14">
        <f t="shared" si="0"/>
        <v>639.4</v>
      </c>
      <c r="F9" s="15">
        <v>835</v>
      </c>
      <c r="G9" s="29" t="s">
        <v>13</v>
      </c>
      <c r="H9" s="26">
        <v>655</v>
      </c>
      <c r="I9" s="24">
        <f t="shared" si="1"/>
        <v>0</v>
      </c>
      <c r="J9" s="25">
        <f t="shared" si="2"/>
        <v>655</v>
      </c>
      <c r="K9" s="33">
        <v>940</v>
      </c>
    </row>
    <row r="10" spans="2:11">
      <c r="B10" s="28" t="s">
        <v>14</v>
      </c>
      <c r="C10" s="3">
        <v>656.7</v>
      </c>
      <c r="D10" s="11">
        <f>IF(Simulation!$D$5=Calcul!$B10,Simulation!$F$5,0)</f>
        <v>0</v>
      </c>
      <c r="E10" s="14">
        <f t="shared" si="0"/>
        <v>656.7</v>
      </c>
      <c r="F10" s="15">
        <v>857</v>
      </c>
      <c r="G10" s="29" t="s">
        <v>14</v>
      </c>
      <c r="H10" s="26">
        <v>672</v>
      </c>
      <c r="I10" s="24">
        <f t="shared" si="1"/>
        <v>0</v>
      </c>
      <c r="J10" s="25">
        <f t="shared" si="2"/>
        <v>672</v>
      </c>
      <c r="K10" s="33">
        <v>960</v>
      </c>
    </row>
    <row r="11" spans="2:11">
      <c r="B11" s="28" t="s">
        <v>15</v>
      </c>
      <c r="C11" s="3">
        <v>710.5</v>
      </c>
      <c r="D11" s="11">
        <f>IF(Simulation!$D$5=Calcul!$B11,Simulation!$F$5,0)</f>
        <v>0</v>
      </c>
      <c r="E11" s="14">
        <f t="shared" si="0"/>
        <v>710.5</v>
      </c>
      <c r="F11" s="15">
        <v>923</v>
      </c>
      <c r="G11" s="29" t="s">
        <v>15</v>
      </c>
      <c r="H11" s="26">
        <v>723</v>
      </c>
      <c r="I11" s="24">
        <f t="shared" si="1"/>
        <v>0</v>
      </c>
      <c r="J11" s="25">
        <f t="shared" si="2"/>
        <v>723</v>
      </c>
      <c r="K11" s="33">
        <v>1030</v>
      </c>
    </row>
    <row r="12" spans="2:11">
      <c r="B12" s="28" t="s">
        <v>16</v>
      </c>
      <c r="C12" s="3">
        <v>821.3</v>
      </c>
      <c r="D12" s="11">
        <f>IF(Simulation!$D$5=Calcul!$B12,Simulation!$F$5,0)</f>
        <v>0</v>
      </c>
      <c r="E12" s="14">
        <f t="shared" si="0"/>
        <v>821.3</v>
      </c>
      <c r="F12" s="15">
        <v>1059</v>
      </c>
      <c r="G12" s="29" t="s">
        <v>16</v>
      </c>
      <c r="H12" s="26">
        <v>834</v>
      </c>
      <c r="I12" s="24">
        <f t="shared" si="1"/>
        <v>0</v>
      </c>
      <c r="J12" s="25">
        <f t="shared" si="2"/>
        <v>834</v>
      </c>
      <c r="K12" s="33">
        <v>1160</v>
      </c>
    </row>
    <row r="13" spans="2:11">
      <c r="B13" s="28" t="s">
        <v>17</v>
      </c>
      <c r="C13" s="3">
        <v>710.5</v>
      </c>
      <c r="D13" s="11">
        <f>IF(Simulation!$D$5=Calcul!$B13,Simulation!$F$5,0)</f>
        <v>0</v>
      </c>
      <c r="E13" s="14">
        <f t="shared" si="0"/>
        <v>710.5</v>
      </c>
      <c r="F13" s="15">
        <v>923</v>
      </c>
      <c r="G13" s="29" t="s">
        <v>17</v>
      </c>
      <c r="H13" s="26">
        <v>723</v>
      </c>
      <c r="I13" s="24">
        <f t="shared" si="1"/>
        <v>0</v>
      </c>
      <c r="J13" s="25">
        <f t="shared" si="2"/>
        <v>723</v>
      </c>
      <c r="K13" s="33">
        <v>1030</v>
      </c>
    </row>
    <row r="14" spans="2:11">
      <c r="B14" s="28" t="s">
        <v>18</v>
      </c>
      <c r="C14" s="3">
        <v>747.1</v>
      </c>
      <c r="D14" s="11">
        <f>IF(Simulation!$D$5=Calcul!$B14,Simulation!$F$5,0)</f>
        <v>0</v>
      </c>
      <c r="E14" s="14">
        <f t="shared" si="0"/>
        <v>747.1</v>
      </c>
      <c r="F14" s="15">
        <v>968</v>
      </c>
      <c r="G14" s="29" t="s">
        <v>18</v>
      </c>
      <c r="H14" s="26">
        <v>760</v>
      </c>
      <c r="I14" s="24">
        <f t="shared" si="1"/>
        <v>0</v>
      </c>
      <c r="J14" s="25">
        <f t="shared" si="2"/>
        <v>760</v>
      </c>
      <c r="K14" s="33">
        <v>1070</v>
      </c>
    </row>
    <row r="15" spans="2:11">
      <c r="B15" s="28" t="s">
        <v>19</v>
      </c>
      <c r="C15" s="3">
        <v>821.3</v>
      </c>
      <c r="D15" s="11">
        <f>IF(Simulation!$D$5=Calcul!$B15,Simulation!$F$5,0)</f>
        <v>0</v>
      </c>
      <c r="E15" s="14">
        <f t="shared" si="0"/>
        <v>821.3</v>
      </c>
      <c r="F15" s="15">
        <v>1059</v>
      </c>
      <c r="G15" s="29" t="s">
        <v>19</v>
      </c>
      <c r="H15" s="26">
        <v>834</v>
      </c>
      <c r="I15" s="24">
        <f t="shared" si="1"/>
        <v>0</v>
      </c>
      <c r="J15" s="25">
        <f t="shared" si="2"/>
        <v>834</v>
      </c>
      <c r="K15" s="33">
        <v>1160</v>
      </c>
    </row>
    <row r="16" spans="2:11">
      <c r="B16" s="28" t="s">
        <v>20</v>
      </c>
      <c r="C16" s="3">
        <v>958.6</v>
      </c>
      <c r="D16" s="11">
        <f>IF(Simulation!$D$5=Calcul!$B16,Simulation!$F$5,0)</f>
        <v>0</v>
      </c>
      <c r="E16" s="14">
        <f t="shared" si="0"/>
        <v>958.6</v>
      </c>
      <c r="F16" s="15">
        <v>1228</v>
      </c>
      <c r="G16" s="29" t="s">
        <v>20</v>
      </c>
      <c r="H16" s="26">
        <v>969</v>
      </c>
      <c r="I16" s="24">
        <f t="shared" si="1"/>
        <v>0</v>
      </c>
      <c r="J16" s="25">
        <f t="shared" si="2"/>
        <v>969</v>
      </c>
      <c r="K16" s="33">
        <v>1330</v>
      </c>
    </row>
    <row r="17" spans="2:11">
      <c r="B17" s="28" t="s">
        <v>21</v>
      </c>
      <c r="C17" s="3">
        <v>710.5</v>
      </c>
      <c r="D17" s="11">
        <f>IF(Simulation!$D$5=Calcul!$B17,Simulation!$F$5,0)</f>
        <v>0</v>
      </c>
      <c r="E17" s="14">
        <f t="shared" si="0"/>
        <v>710.5</v>
      </c>
      <c r="F17" s="15">
        <v>923</v>
      </c>
      <c r="G17" s="29" t="s">
        <v>21</v>
      </c>
      <c r="H17" s="26">
        <v>723</v>
      </c>
      <c r="I17" s="24">
        <f t="shared" si="1"/>
        <v>0</v>
      </c>
      <c r="J17" s="25">
        <f t="shared" si="2"/>
        <v>723</v>
      </c>
      <c r="K17" s="33">
        <v>1030</v>
      </c>
    </row>
    <row r="18" spans="2:11">
      <c r="B18" s="28" t="s">
        <v>22</v>
      </c>
      <c r="C18" s="3">
        <v>821.3</v>
      </c>
      <c r="D18" s="11">
        <f>IF(Simulation!$D$5=Calcul!$B18,Simulation!$F$5,0)</f>
        <v>0</v>
      </c>
      <c r="E18" s="14">
        <f t="shared" si="0"/>
        <v>821.3</v>
      </c>
      <c r="F18" s="15">
        <v>1059</v>
      </c>
      <c r="G18" s="29" t="s">
        <v>22</v>
      </c>
      <c r="H18" s="26">
        <v>834</v>
      </c>
      <c r="I18" s="24">
        <f t="shared" si="1"/>
        <v>0</v>
      </c>
      <c r="J18" s="25">
        <f t="shared" si="2"/>
        <v>834</v>
      </c>
      <c r="K18" s="33">
        <v>1160</v>
      </c>
    </row>
    <row r="19" spans="2:11">
      <c r="B19" s="28" t="s">
        <v>23</v>
      </c>
      <c r="C19" s="3">
        <v>958.6</v>
      </c>
      <c r="D19" s="40">
        <f>IF(Simulation!$D$5=Calcul!$B19,Simulation!$F$5,0)</f>
        <v>0</v>
      </c>
      <c r="E19" s="41">
        <f t="shared" si="0"/>
        <v>958.6</v>
      </c>
      <c r="F19" s="42">
        <v>1228</v>
      </c>
      <c r="G19" s="43" t="s">
        <v>23</v>
      </c>
      <c r="H19" s="44">
        <v>969</v>
      </c>
      <c r="I19" s="45">
        <f t="shared" si="1"/>
        <v>0</v>
      </c>
      <c r="J19" s="46">
        <f t="shared" si="2"/>
        <v>969</v>
      </c>
      <c r="K19" s="33">
        <v>1330</v>
      </c>
    </row>
    <row r="20" spans="2:11" ht="15.75" thickBot="1">
      <c r="B20" s="30" t="s">
        <v>24</v>
      </c>
      <c r="C20" s="38">
        <v>1096.8</v>
      </c>
      <c r="D20" s="47">
        <f>IF(Simulation!$D$5=Calcul!$B20,Simulation!$F$5,0)</f>
        <v>0</v>
      </c>
      <c r="E20" s="48">
        <f t="shared" si="0"/>
        <v>1096.8</v>
      </c>
      <c r="F20" s="49">
        <v>1398</v>
      </c>
      <c r="G20" s="50" t="s">
        <v>24</v>
      </c>
      <c r="H20" s="51">
        <v>1107</v>
      </c>
      <c r="I20" s="51">
        <f t="shared" si="1"/>
        <v>0</v>
      </c>
      <c r="J20" s="52">
        <f t="shared" si="2"/>
        <v>1107</v>
      </c>
      <c r="K20" s="39">
        <v>1500</v>
      </c>
    </row>
    <row r="21" spans="2:11">
      <c r="C21" s="1"/>
      <c r="H21" s="1"/>
      <c r="I21" s="1"/>
    </row>
  </sheetData>
  <sheetProtection algorithmName="SHA-512" hashValue="f10y+VJD7gswEzF7UG6HKyRYZII8k4bOA6cF8othEdd7Lvpbxxl4ty6tQDVsDhabeuUnyJ90EfiEzbpM3Ntepw==" saltValue="GD3Kr+8ig+AMPoGekzb6NQ==" spinCount="100000" sheet="1" objects="1" scenarios="1" selectLockedCells="1" selectUnlockedCells="1"/>
  <mergeCells count="2">
    <mergeCell ref="B2:F2"/>
    <mergeCell ref="G2:K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3"/>
  <sheetViews>
    <sheetView workbookViewId="0">
      <selection activeCell="M23" sqref="M23"/>
    </sheetView>
  </sheetViews>
  <sheetFormatPr baseColWidth="10" defaultRowHeight="15"/>
  <cols>
    <col min="2" max="2" width="7.7109375" style="7" customWidth="1"/>
    <col min="3" max="3" width="10.85546875" style="7" customWidth="1"/>
    <col min="4" max="4" width="12.140625" style="7" customWidth="1"/>
    <col min="5" max="5" width="13.42578125" style="8" customWidth="1"/>
    <col min="6" max="6" width="10" style="9" customWidth="1"/>
    <col min="7" max="7" width="7.7109375" style="7" customWidth="1"/>
    <col min="8" max="9" width="11.7109375" style="7" customWidth="1"/>
    <col min="10" max="10" width="14.28515625" style="10" customWidth="1"/>
    <col min="11" max="11" width="11.42578125" style="7"/>
  </cols>
  <sheetData>
    <row r="1" spans="2:11" ht="15.75" thickBot="1"/>
    <row r="2" spans="2:11" ht="15.75" thickBot="1">
      <c r="B2" s="104" t="s">
        <v>25</v>
      </c>
      <c r="C2" s="105"/>
      <c r="D2" s="105"/>
      <c r="E2" s="105"/>
      <c r="F2" s="106"/>
      <c r="G2" s="107" t="s">
        <v>26</v>
      </c>
      <c r="H2" s="108"/>
      <c r="I2" s="108"/>
      <c r="J2" s="108"/>
      <c r="K2" s="109"/>
    </row>
    <row r="3" spans="2:11" s="2" customFormat="1" ht="57.75" customHeight="1" thickBot="1">
      <c r="B3" s="5" t="s">
        <v>4</v>
      </c>
      <c r="C3" s="16" t="s">
        <v>2</v>
      </c>
      <c r="D3" s="6" t="s">
        <v>27</v>
      </c>
      <c r="E3" s="17" t="s">
        <v>8</v>
      </c>
      <c r="F3" s="18" t="s">
        <v>6</v>
      </c>
      <c r="G3" s="19" t="s">
        <v>4</v>
      </c>
      <c r="H3" s="20" t="s">
        <v>3</v>
      </c>
      <c r="I3" s="21" t="s">
        <v>10</v>
      </c>
      <c r="J3" s="22" t="s">
        <v>9</v>
      </c>
      <c r="K3" s="31" t="s">
        <v>7</v>
      </c>
    </row>
    <row r="4" spans="2:11" s="2" customFormat="1" ht="10.5" customHeight="1"/>
    <row r="5" spans="2:11">
      <c r="B5" s="27" t="str">
        <f>IF(Simulation!$D$5=Calcul!$B5,Calcul!B5,"")</f>
        <v/>
      </c>
      <c r="C5" s="27">
        <f>IF(Simulation!$D$5=Calcul!$B5,Calcul!C5,0)</f>
        <v>0</v>
      </c>
      <c r="D5" s="27">
        <f>IF(Simulation!$D$5=Calcul!$B5,Calcul!D5,0)</f>
        <v>0</v>
      </c>
      <c r="E5" s="27">
        <f>IF(Simulation!$D$5=Calcul!$B5,Calcul!E5,0)</f>
        <v>0</v>
      </c>
      <c r="F5" s="27">
        <f>IF(Simulation!$D$5=Calcul!$B5,Calcul!F5,0)</f>
        <v>0</v>
      </c>
      <c r="G5" s="27" t="str">
        <f>IF(Simulation!$D$5=Calcul!$B5,Calcul!G5,"")</f>
        <v/>
      </c>
      <c r="H5" s="27">
        <f>IF(Simulation!$D$5=Calcul!$B5,Calcul!H5,0)</f>
        <v>0</v>
      </c>
      <c r="I5" s="27">
        <f>IF(Simulation!$D$5=Calcul!$B5,Calcul!I5,0)</f>
        <v>0</v>
      </c>
      <c r="J5" s="27">
        <f>IF(Simulation!$D$5=Calcul!$B5,Calcul!J5,0)</f>
        <v>0</v>
      </c>
      <c r="K5" s="27">
        <f>IF(Simulation!$D$5=Calcul!$B5,Calcul!K5,0)</f>
        <v>0</v>
      </c>
    </row>
    <row r="6" spans="2:11">
      <c r="B6" s="27" t="str">
        <f>IF(Simulation!$D$5=Calcul!$B6,Calcul!B6,"")</f>
        <v/>
      </c>
      <c r="C6" s="27">
        <f>IF(Simulation!$D$5=Calcul!$B6,Calcul!C6,0)</f>
        <v>0</v>
      </c>
      <c r="D6" s="27">
        <f>IF(Simulation!$D$5=Calcul!$B6,Calcul!D6,0)</f>
        <v>0</v>
      </c>
      <c r="E6" s="27">
        <f>IF(Simulation!$D$5=Calcul!$B6,Calcul!E6,0)</f>
        <v>0</v>
      </c>
      <c r="F6" s="27">
        <f>IF(Simulation!$D$5=Calcul!$B6,Calcul!F6,0)</f>
        <v>0</v>
      </c>
      <c r="G6" s="27" t="str">
        <f>IF(Simulation!$D$5=Calcul!$B6,Calcul!G6,"")</f>
        <v/>
      </c>
      <c r="H6" s="27">
        <f>IF(Simulation!$D$5=Calcul!$B6,Calcul!H6,0)</f>
        <v>0</v>
      </c>
      <c r="I6" s="27">
        <f>IF(Simulation!$D$5=Calcul!$B6,Calcul!I6,0)</f>
        <v>0</v>
      </c>
      <c r="J6" s="27">
        <f>IF(Simulation!$D$5=Calcul!$B6,Calcul!J6,0)</f>
        <v>0</v>
      </c>
      <c r="K6" s="27">
        <f>IF(Simulation!$D$5=Calcul!$B6,Calcul!K6,0)</f>
        <v>0</v>
      </c>
    </row>
    <row r="7" spans="2:11">
      <c r="B7" s="27" t="str">
        <f>IF(Simulation!$D$5=Calcul!$B7,Calcul!B7,"")</f>
        <v/>
      </c>
      <c r="C7" s="27">
        <f>IF(Simulation!$D$5=Calcul!$B7,Calcul!C7,0)</f>
        <v>0</v>
      </c>
      <c r="D7" s="27">
        <f>IF(Simulation!$D$5=Calcul!$B7,Calcul!D7,0)</f>
        <v>0</v>
      </c>
      <c r="E7" s="27">
        <f>IF(Simulation!$D$5=Calcul!$B7,Calcul!E7,0)</f>
        <v>0</v>
      </c>
      <c r="F7" s="27">
        <f>IF(Simulation!$D$5=Calcul!$B7,Calcul!F7,0)</f>
        <v>0</v>
      </c>
      <c r="G7" s="27" t="str">
        <f>IF(Simulation!$D$5=Calcul!$B7,Calcul!G7,"")</f>
        <v/>
      </c>
      <c r="H7" s="27">
        <f>IF(Simulation!$D$5=Calcul!$B7,Calcul!H7,0)</f>
        <v>0</v>
      </c>
      <c r="I7" s="27">
        <f>IF(Simulation!$D$5=Calcul!$B7,Calcul!I7,0)</f>
        <v>0</v>
      </c>
      <c r="J7" s="27">
        <f>IF(Simulation!$D$5=Calcul!$B7,Calcul!J7,0)</f>
        <v>0</v>
      </c>
      <c r="K7" s="27">
        <f>IF(Simulation!$D$5=Calcul!$B7,Calcul!K7,0)</f>
        <v>0</v>
      </c>
    </row>
    <row r="8" spans="2:11">
      <c r="B8" s="27" t="str">
        <f>IF(Simulation!$D$5=Calcul!$B8,Calcul!B8,"")</f>
        <v/>
      </c>
      <c r="C8" s="27">
        <f>IF(Simulation!$D$5=Calcul!$B8,Calcul!C8,0)</f>
        <v>0</v>
      </c>
      <c r="D8" s="27">
        <f>IF(Simulation!$D$5=Calcul!$B8,Calcul!D8,0)</f>
        <v>0</v>
      </c>
      <c r="E8" s="27">
        <f>IF(Simulation!$D$5=Calcul!$B8,Calcul!E8,0)</f>
        <v>0</v>
      </c>
      <c r="F8" s="27">
        <f>IF(Simulation!$D$5=Calcul!$B8,Calcul!F8,0)</f>
        <v>0</v>
      </c>
      <c r="G8" s="27" t="str">
        <f>IF(Simulation!$D$5=Calcul!$B8,Calcul!G8,"")</f>
        <v/>
      </c>
      <c r="H8" s="27">
        <f>IF(Simulation!$D$5=Calcul!$B8,Calcul!H8,0)</f>
        <v>0</v>
      </c>
      <c r="I8" s="27">
        <f>IF(Simulation!$D$5=Calcul!$B8,Calcul!I8,0)</f>
        <v>0</v>
      </c>
      <c r="J8" s="27">
        <f>IF(Simulation!$D$5=Calcul!$B8,Calcul!J8,0)</f>
        <v>0</v>
      </c>
      <c r="K8" s="27">
        <f>IF(Simulation!$D$5=Calcul!$B8,Calcul!K8,0)</f>
        <v>0</v>
      </c>
    </row>
    <row r="9" spans="2:11">
      <c r="B9" s="27" t="str">
        <f>IF(Simulation!$D$5=Calcul!$B9,Calcul!B9,"")</f>
        <v/>
      </c>
      <c r="C9" s="27">
        <f>IF(Simulation!$D$5=Calcul!$B9,Calcul!C9,0)</f>
        <v>0</v>
      </c>
      <c r="D9" s="27">
        <f>IF(Simulation!$D$5=Calcul!$B9,Calcul!D9,0)</f>
        <v>0</v>
      </c>
      <c r="E9" s="27">
        <f>IF(Simulation!$D$5=Calcul!$B9,Calcul!E9,0)</f>
        <v>0</v>
      </c>
      <c r="F9" s="27">
        <f>IF(Simulation!$D$5=Calcul!$B9,Calcul!F9,0)</f>
        <v>0</v>
      </c>
      <c r="G9" s="27" t="str">
        <f>IF(Simulation!$D$5=Calcul!$B9,Calcul!G9,"")</f>
        <v/>
      </c>
      <c r="H9" s="27">
        <f>IF(Simulation!$D$5=Calcul!$B9,Calcul!H9,0)</f>
        <v>0</v>
      </c>
      <c r="I9" s="27">
        <f>IF(Simulation!$D$5=Calcul!$B9,Calcul!I9,0)</f>
        <v>0</v>
      </c>
      <c r="J9" s="27">
        <f>IF(Simulation!$D$5=Calcul!$B9,Calcul!J9,0)</f>
        <v>0</v>
      </c>
      <c r="K9" s="27">
        <f>IF(Simulation!$D$5=Calcul!$B9,Calcul!K9,0)</f>
        <v>0</v>
      </c>
    </row>
    <row r="10" spans="2:11">
      <c r="B10" s="27" t="str">
        <f>IF(Simulation!$D$5=Calcul!$B10,Calcul!B10,"")</f>
        <v/>
      </c>
      <c r="C10" s="27">
        <f>IF(Simulation!$D$5=Calcul!$B10,Calcul!C10,0)</f>
        <v>0</v>
      </c>
      <c r="D10" s="27">
        <f>IF(Simulation!$D$5=Calcul!$B10,Calcul!D10,0)</f>
        <v>0</v>
      </c>
      <c r="E10" s="27">
        <f>IF(Simulation!$D$5=Calcul!$B10,Calcul!E10,0)</f>
        <v>0</v>
      </c>
      <c r="F10" s="27">
        <f>IF(Simulation!$D$5=Calcul!$B10,Calcul!F10,0)</f>
        <v>0</v>
      </c>
      <c r="G10" s="27" t="str">
        <f>IF(Simulation!$D$5=Calcul!$B10,Calcul!G10,"")</f>
        <v/>
      </c>
      <c r="H10" s="27">
        <f>IF(Simulation!$D$5=Calcul!$B10,Calcul!H10,0)</f>
        <v>0</v>
      </c>
      <c r="I10" s="27">
        <f>IF(Simulation!$D$5=Calcul!$B10,Calcul!I10,0)</f>
        <v>0</v>
      </c>
      <c r="J10" s="27">
        <f>IF(Simulation!$D$5=Calcul!$B10,Calcul!J10,0)</f>
        <v>0</v>
      </c>
      <c r="K10" s="27">
        <f>IF(Simulation!$D$5=Calcul!$B10,Calcul!K10,0)</f>
        <v>0</v>
      </c>
    </row>
    <row r="11" spans="2:11">
      <c r="B11" s="27" t="str">
        <f>IF(Simulation!$D$5=Calcul!$B11,Calcul!B11,"")</f>
        <v/>
      </c>
      <c r="C11" s="27">
        <f>IF(Simulation!$D$5=Calcul!$B11,Calcul!C11,0)</f>
        <v>0</v>
      </c>
      <c r="D11" s="27">
        <f>IF(Simulation!$D$5=Calcul!$B11,Calcul!D11,0)</f>
        <v>0</v>
      </c>
      <c r="E11" s="27">
        <f>IF(Simulation!$D$5=Calcul!$B11,Calcul!E11,0)</f>
        <v>0</v>
      </c>
      <c r="F11" s="27">
        <f>IF(Simulation!$D$5=Calcul!$B11,Calcul!F11,0)</f>
        <v>0</v>
      </c>
      <c r="G11" s="27" t="str">
        <f>IF(Simulation!$D$5=Calcul!$B11,Calcul!G11,"")</f>
        <v/>
      </c>
      <c r="H11" s="27">
        <f>IF(Simulation!$D$5=Calcul!$B11,Calcul!H11,0)</f>
        <v>0</v>
      </c>
      <c r="I11" s="27">
        <f>IF(Simulation!$D$5=Calcul!$B11,Calcul!I11,0)</f>
        <v>0</v>
      </c>
      <c r="J11" s="27">
        <f>IF(Simulation!$D$5=Calcul!$B11,Calcul!J11,0)</f>
        <v>0</v>
      </c>
      <c r="K11" s="27">
        <f>IF(Simulation!$D$5=Calcul!$B11,Calcul!K11,0)</f>
        <v>0</v>
      </c>
    </row>
    <row r="12" spans="2:11">
      <c r="B12" s="27" t="str">
        <f>IF(Simulation!$D$5=Calcul!$B12,Calcul!B12,"")</f>
        <v/>
      </c>
      <c r="C12" s="27">
        <f>IF(Simulation!$D$5=Calcul!$B12,Calcul!C12,0)</f>
        <v>0</v>
      </c>
      <c r="D12" s="27">
        <f>IF(Simulation!$D$5=Calcul!$B12,Calcul!D12,0)</f>
        <v>0</v>
      </c>
      <c r="E12" s="27">
        <f>IF(Simulation!$D$5=Calcul!$B12,Calcul!E12,0)</f>
        <v>0</v>
      </c>
      <c r="F12" s="27">
        <f>IF(Simulation!$D$5=Calcul!$B12,Calcul!F12,0)</f>
        <v>0</v>
      </c>
      <c r="G12" s="27" t="str">
        <f>IF(Simulation!$D$5=Calcul!$B12,Calcul!G12,"")</f>
        <v/>
      </c>
      <c r="H12" s="27">
        <f>IF(Simulation!$D$5=Calcul!$B12,Calcul!H12,0)</f>
        <v>0</v>
      </c>
      <c r="I12" s="27">
        <f>IF(Simulation!$D$5=Calcul!$B12,Calcul!I12,0)</f>
        <v>0</v>
      </c>
      <c r="J12" s="27">
        <f>IF(Simulation!$D$5=Calcul!$B12,Calcul!J12,0)</f>
        <v>0</v>
      </c>
      <c r="K12" s="27">
        <f>IF(Simulation!$D$5=Calcul!$B12,Calcul!K12,0)</f>
        <v>0</v>
      </c>
    </row>
    <row r="13" spans="2:11">
      <c r="B13" s="27" t="str">
        <f>IF(Simulation!$D$5=Calcul!$B13,Calcul!B13,"")</f>
        <v/>
      </c>
      <c r="C13" s="27">
        <f>IF(Simulation!$D$5=Calcul!$B13,Calcul!C13,0)</f>
        <v>0</v>
      </c>
      <c r="D13" s="27">
        <f>IF(Simulation!$D$5=Calcul!$B13,Calcul!D13,0)</f>
        <v>0</v>
      </c>
      <c r="E13" s="27">
        <f>IF(Simulation!$D$5=Calcul!$B13,Calcul!E13,0)</f>
        <v>0</v>
      </c>
      <c r="F13" s="27">
        <f>IF(Simulation!$D$5=Calcul!$B13,Calcul!F13,0)</f>
        <v>0</v>
      </c>
      <c r="G13" s="27" t="str">
        <f>IF(Simulation!$D$5=Calcul!$B13,Calcul!G13,"")</f>
        <v/>
      </c>
      <c r="H13" s="27">
        <f>IF(Simulation!$D$5=Calcul!$B13,Calcul!H13,0)</f>
        <v>0</v>
      </c>
      <c r="I13" s="27">
        <f>IF(Simulation!$D$5=Calcul!$B13,Calcul!I13,0)</f>
        <v>0</v>
      </c>
      <c r="J13" s="27">
        <f>IF(Simulation!$D$5=Calcul!$B13,Calcul!J13,0)</f>
        <v>0</v>
      </c>
      <c r="K13" s="27">
        <f>IF(Simulation!$D$5=Calcul!$B13,Calcul!K13,0)</f>
        <v>0</v>
      </c>
    </row>
    <row r="14" spans="2:11">
      <c r="B14" s="27" t="str">
        <f>IF(Simulation!$D$5=Calcul!$B14,Calcul!B14,"")</f>
        <v/>
      </c>
      <c r="C14" s="27">
        <f>IF(Simulation!$D$5=Calcul!$B14,Calcul!C14,0)</f>
        <v>0</v>
      </c>
      <c r="D14" s="27">
        <f>IF(Simulation!$D$5=Calcul!$B14,Calcul!D14,0)</f>
        <v>0</v>
      </c>
      <c r="E14" s="27">
        <f>IF(Simulation!$D$5=Calcul!$B14,Calcul!E14,0)</f>
        <v>0</v>
      </c>
      <c r="F14" s="27">
        <f>IF(Simulation!$D$5=Calcul!$B14,Calcul!F14,0)</f>
        <v>0</v>
      </c>
      <c r="G14" s="27" t="str">
        <f>IF(Simulation!$D$5=Calcul!$B14,Calcul!G14,"")</f>
        <v/>
      </c>
      <c r="H14" s="27">
        <f>IF(Simulation!$D$5=Calcul!$B14,Calcul!H14,0)</f>
        <v>0</v>
      </c>
      <c r="I14" s="27">
        <f>IF(Simulation!$D$5=Calcul!$B14,Calcul!I14,0)</f>
        <v>0</v>
      </c>
      <c r="J14" s="27">
        <f>IF(Simulation!$D$5=Calcul!$B14,Calcul!J14,0)</f>
        <v>0</v>
      </c>
      <c r="K14" s="27">
        <f>IF(Simulation!$D$5=Calcul!$B14,Calcul!K14,0)</f>
        <v>0</v>
      </c>
    </row>
    <row r="15" spans="2:11">
      <c r="B15" s="27" t="str">
        <f>IF(Simulation!$D$5=Calcul!$B15,Calcul!B15,"")</f>
        <v/>
      </c>
      <c r="C15" s="27">
        <f>IF(Simulation!$D$5=Calcul!$B15,Calcul!C15,0)</f>
        <v>0</v>
      </c>
      <c r="D15" s="27">
        <f>IF(Simulation!$D$5=Calcul!$B15,Calcul!D15,0)</f>
        <v>0</v>
      </c>
      <c r="E15" s="27">
        <f>IF(Simulation!$D$5=Calcul!$B15,Calcul!E15,0)</f>
        <v>0</v>
      </c>
      <c r="F15" s="27">
        <f>IF(Simulation!$D$5=Calcul!$B15,Calcul!F15,0)</f>
        <v>0</v>
      </c>
      <c r="G15" s="27" t="str">
        <f>IF(Simulation!$D$5=Calcul!$B15,Calcul!G15,"")</f>
        <v/>
      </c>
      <c r="H15" s="27">
        <f>IF(Simulation!$D$5=Calcul!$B15,Calcul!H15,0)</f>
        <v>0</v>
      </c>
      <c r="I15" s="27">
        <f>IF(Simulation!$D$5=Calcul!$B15,Calcul!I15,0)</f>
        <v>0</v>
      </c>
      <c r="J15" s="27">
        <f>IF(Simulation!$D$5=Calcul!$B15,Calcul!J15,0)</f>
        <v>0</v>
      </c>
      <c r="K15" s="27">
        <f>IF(Simulation!$D$5=Calcul!$B15,Calcul!K15,0)</f>
        <v>0</v>
      </c>
    </row>
    <row r="16" spans="2:11">
      <c r="B16" s="27" t="str">
        <f>IF(Simulation!$D$5=Calcul!$B16,Calcul!B16,"")</f>
        <v/>
      </c>
      <c r="C16" s="27">
        <f>IF(Simulation!$D$5=Calcul!$B16,Calcul!C16,0)</f>
        <v>0</v>
      </c>
      <c r="D16" s="27">
        <f>IF(Simulation!$D$5=Calcul!$B16,Calcul!D16,0)</f>
        <v>0</v>
      </c>
      <c r="E16" s="27">
        <f>IF(Simulation!$D$5=Calcul!$B16,Calcul!E16,0)</f>
        <v>0</v>
      </c>
      <c r="F16" s="27">
        <f>IF(Simulation!$D$5=Calcul!$B16,Calcul!F16,0)</f>
        <v>0</v>
      </c>
      <c r="G16" s="27" t="str">
        <f>IF(Simulation!$D$5=Calcul!$B16,Calcul!G16,"")</f>
        <v/>
      </c>
      <c r="H16" s="27">
        <f>IF(Simulation!$D$5=Calcul!$B16,Calcul!H16,0)</f>
        <v>0</v>
      </c>
      <c r="I16" s="27">
        <f>IF(Simulation!$D$5=Calcul!$B16,Calcul!I16,0)</f>
        <v>0</v>
      </c>
      <c r="J16" s="27">
        <f>IF(Simulation!$D$5=Calcul!$B16,Calcul!J16,0)</f>
        <v>0</v>
      </c>
      <c r="K16" s="27">
        <f>IF(Simulation!$D$5=Calcul!$B16,Calcul!K16,0)</f>
        <v>0</v>
      </c>
    </row>
    <row r="17" spans="2:14">
      <c r="B17" s="27" t="str">
        <f>IF(Simulation!$D$5=Calcul!$B17,Calcul!B17,"")</f>
        <v/>
      </c>
      <c r="C17" s="27">
        <f>IF(Simulation!$D$5=Calcul!$B17,Calcul!C17,0)</f>
        <v>0</v>
      </c>
      <c r="D17" s="27">
        <f>IF(Simulation!$D$5=Calcul!$B17,Calcul!D17,0)</f>
        <v>0</v>
      </c>
      <c r="E17" s="27">
        <f>IF(Simulation!$D$5=Calcul!$B17,Calcul!E17,0)</f>
        <v>0</v>
      </c>
      <c r="F17" s="27">
        <f>IF(Simulation!$D$5=Calcul!$B17,Calcul!F17,0)</f>
        <v>0</v>
      </c>
      <c r="G17" s="27" t="str">
        <f>IF(Simulation!$D$5=Calcul!$B17,Calcul!G17,"")</f>
        <v/>
      </c>
      <c r="H17" s="27">
        <f>IF(Simulation!$D$5=Calcul!$B17,Calcul!H17,0)</f>
        <v>0</v>
      </c>
      <c r="I17" s="27">
        <f>IF(Simulation!$D$5=Calcul!$B17,Calcul!I17,0)</f>
        <v>0</v>
      </c>
      <c r="J17" s="27">
        <f>IF(Simulation!$D$5=Calcul!$B17,Calcul!J17,0)</f>
        <v>0</v>
      </c>
      <c r="K17" s="27">
        <f>IF(Simulation!$D$5=Calcul!$B17,Calcul!K17,0)</f>
        <v>0</v>
      </c>
    </row>
    <row r="18" spans="2:14">
      <c r="B18" s="27" t="str">
        <f>IF(Simulation!$D$5=Calcul!$B18,Calcul!B18,"")</f>
        <v/>
      </c>
      <c r="C18" s="27">
        <f>IF(Simulation!$D$5=Calcul!$B18,Calcul!C18,0)</f>
        <v>0</v>
      </c>
      <c r="D18" s="27">
        <f>IF(Simulation!$D$5=Calcul!$B18,Calcul!D18,0)</f>
        <v>0</v>
      </c>
      <c r="E18" s="27">
        <f>IF(Simulation!$D$5=Calcul!$B18,Calcul!E18,0)</f>
        <v>0</v>
      </c>
      <c r="F18" s="27">
        <f>IF(Simulation!$D$5=Calcul!$B18,Calcul!F18,0)</f>
        <v>0</v>
      </c>
      <c r="G18" s="27" t="str">
        <f>IF(Simulation!$D$5=Calcul!$B18,Calcul!G18,"")</f>
        <v/>
      </c>
      <c r="H18" s="27">
        <f>IF(Simulation!$D$5=Calcul!$B18,Calcul!H18,0)</f>
        <v>0</v>
      </c>
      <c r="I18" s="27">
        <f>IF(Simulation!$D$5=Calcul!$B18,Calcul!I18,0)</f>
        <v>0</v>
      </c>
      <c r="J18" s="27">
        <f>IF(Simulation!$D$5=Calcul!$B18,Calcul!J18,0)</f>
        <v>0</v>
      </c>
      <c r="K18" s="27">
        <f>IF(Simulation!$D$5=Calcul!$B18,Calcul!K18,0)</f>
        <v>0</v>
      </c>
    </row>
    <row r="19" spans="2:14">
      <c r="B19" s="27" t="str">
        <f>IF(Simulation!$D$5=Calcul!$B19,Calcul!B19,"")</f>
        <v/>
      </c>
      <c r="C19" s="27">
        <f>IF(Simulation!$D$5=Calcul!$B19,Calcul!C19,0)</f>
        <v>0</v>
      </c>
      <c r="D19" s="27">
        <f>IF(Simulation!$D$5=Calcul!$B19,Calcul!D19,0)</f>
        <v>0</v>
      </c>
      <c r="E19" s="27">
        <f>IF(Simulation!$D$5=Calcul!$B19,Calcul!E19,0)</f>
        <v>0</v>
      </c>
      <c r="F19" s="27">
        <f>IF(Simulation!$D$5=Calcul!$B19,Calcul!F19,0)</f>
        <v>0</v>
      </c>
      <c r="G19" s="27" t="str">
        <f>IF(Simulation!$D$5=Calcul!$B19,Calcul!G19,"")</f>
        <v/>
      </c>
      <c r="H19" s="27">
        <f>IF(Simulation!$D$5=Calcul!$B19,Calcul!H19,0)</f>
        <v>0</v>
      </c>
      <c r="I19" s="27">
        <f>IF(Simulation!$D$5=Calcul!$B19,Calcul!I19,0)</f>
        <v>0</v>
      </c>
      <c r="J19" s="27">
        <f>IF(Simulation!$D$5=Calcul!$B19,Calcul!J19,0)</f>
        <v>0</v>
      </c>
      <c r="K19" s="27">
        <f>IF(Simulation!$D$5=Calcul!$B19,Calcul!K19,0)</f>
        <v>0</v>
      </c>
    </row>
    <row r="20" spans="2:14">
      <c r="B20" s="27" t="str">
        <f>IF(Simulation!$D$5=Calcul!$B20,Calcul!B20,"")</f>
        <v/>
      </c>
      <c r="C20" s="27">
        <f>IF(Simulation!$D$5=Calcul!$B20,Calcul!C20,0)</f>
        <v>0</v>
      </c>
      <c r="D20" s="27">
        <f>IF(Simulation!$D$5=Calcul!$B20,Calcul!D20,0)</f>
        <v>0</v>
      </c>
      <c r="E20" s="27">
        <f>IF(Simulation!$D$5=Calcul!$B20,Calcul!E20,0)</f>
        <v>0</v>
      </c>
      <c r="F20" s="27">
        <f>IF(Simulation!$D$5=Calcul!$B20,Calcul!F20,0)</f>
        <v>0</v>
      </c>
      <c r="G20" s="27" t="str">
        <f>IF(Simulation!$D$5=Calcul!$B20,Calcul!G20,"")</f>
        <v/>
      </c>
      <c r="H20" s="27">
        <f>IF(Simulation!$D$5=Calcul!$B20,Calcul!H20,0)</f>
        <v>0</v>
      </c>
      <c r="I20" s="27">
        <f>IF(Simulation!$D$5=Calcul!$B20,Calcul!I20,0)</f>
        <v>0</v>
      </c>
      <c r="J20" s="27">
        <f>IF(Simulation!$D$5=Calcul!$B20,Calcul!J20,0)</f>
        <v>0</v>
      </c>
      <c r="K20" s="27">
        <f>IF(Simulation!$D$5=Calcul!$B20,Calcul!K20,0)</f>
        <v>0</v>
      </c>
    </row>
    <row r="21" spans="2:14">
      <c r="C21" s="1"/>
      <c r="H21" s="1"/>
      <c r="I21" s="1"/>
      <c r="M21" s="110" t="s">
        <v>35</v>
      </c>
      <c r="N21" s="110"/>
    </row>
    <row r="22" spans="2:14">
      <c r="M22" t="s">
        <v>34</v>
      </c>
      <c r="N22" t="s">
        <v>36</v>
      </c>
    </row>
    <row r="23" spans="2:14">
      <c r="B23" s="53" t="str">
        <f>CONCATENATE(B5,B6,B7,B8,B9,B10,B11,B12,B13,B14,B15,B16,B17,B18,B19,B20)</f>
        <v/>
      </c>
      <c r="C23" s="53" t="str">
        <f t="shared" ref="C23:K23" si="0">IF(SUM(C5:C20)=0,"",SUM(C5:C20))</f>
        <v/>
      </c>
      <c r="D23" s="53" t="str">
        <f t="shared" si="0"/>
        <v/>
      </c>
      <c r="E23" s="53" t="str">
        <f t="shared" si="0"/>
        <v/>
      </c>
      <c r="F23" s="53" t="str">
        <f t="shared" si="0"/>
        <v/>
      </c>
      <c r="G23" s="53" t="str">
        <f>CONCATENATE(G5,G6,G7,G8,G9,G10,G11,G12,G13,G14,G15,G16,G17,G18,G19,G20)</f>
        <v/>
      </c>
      <c r="H23" s="53" t="str">
        <f t="shared" si="0"/>
        <v/>
      </c>
      <c r="I23" s="53" t="str">
        <f t="shared" si="0"/>
        <v/>
      </c>
      <c r="J23" s="53" t="str">
        <f t="shared" si="0"/>
        <v/>
      </c>
      <c r="K23" s="53" t="str">
        <f t="shared" si="0"/>
        <v/>
      </c>
      <c r="M23" s="53" t="str">
        <f>IF(E23="","",MAX(J23-E23,0))</f>
        <v/>
      </c>
      <c r="N23" s="84" t="str">
        <f>IF(M23="","",M23*Simulation!$K$2*14)</f>
        <v/>
      </c>
    </row>
  </sheetData>
  <sheetProtection algorithmName="SHA-512" hashValue="VGl/GTNOUdu79f2wR7LsaV4unYtWp0esZXVnBqF6au4nynxk34ztRaIwM87ugr/FUyskh1+V/3nB6tMnUXQ5/g==" saltValue="vf7W2EEIBBkfV9ANeAQ74w==" spinCount="100000" sheet="1" objects="1" scenarios="1" selectLockedCells="1" selectUnlockedCells="1"/>
  <mergeCells count="3">
    <mergeCell ref="B2:F2"/>
    <mergeCell ref="G2:K2"/>
    <mergeCell ref="M21:N21"/>
  </mergeCells>
  <pageMargins left="0.7" right="0.7" top="0.75" bottom="0.75" header="0.3" footer="0.3"/>
  <pageSetup paperSize="9" orientation="portrait" horizontalDpi="4294967293" verticalDpi="0" r:id="rId1"/>
  <ignoredErrors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Simulation</vt:lpstr>
      <vt:lpstr>Calcul</vt:lpstr>
      <vt:lpstr>Transfert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SAVARY</dc:creator>
  <cp:lastModifiedBy>Karine GILLARD</cp:lastModifiedBy>
  <cp:lastPrinted>2024-07-08T06:36:05Z</cp:lastPrinted>
  <dcterms:created xsi:type="dcterms:W3CDTF">2024-07-01T10:06:22Z</dcterms:created>
  <dcterms:modified xsi:type="dcterms:W3CDTF">2024-07-08T06:54:33Z</dcterms:modified>
</cp:coreProperties>
</file>